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ls" sheetId="1" r:id="rId1"/>
  </sheets>
  <calcPr calcId="124519" fullCalcOnLoad="1"/>
</workbook>
</file>

<file path=xl/sharedStrings.xml><?xml version="1.0" encoding="utf-8"?>
<sst xmlns="http://schemas.openxmlformats.org/spreadsheetml/2006/main" count="37" uniqueCount="36">
  <si>
    <t>2027 bill tracker</t>
  </si>
  <si>
    <t>Excel template · Bill tracker · US dollar ($)</t>
  </si>
  <si>
    <t>Bill</t>
  </si>
  <si>
    <t>Frequency</t>
  </si>
  <si>
    <t>First month</t>
  </si>
  <si>
    <t>Due day</t>
  </si>
  <si>
    <t>Amount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</si>
  <si>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</si>
  <si>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</si>
  <si>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</si>
  <si>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</si>
  <si>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</si>
  <si>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</si>
  <si>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</si>
  <si>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</si>
  <si>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</si>
  <si>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</si>
  <si>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</si>
  <si>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</si>
  <si>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Paid this year</t>
  </si>
  <si>
    <t>Month</t>
  </si>
  <si>
    <t>Due</t>
  </si>
  <si>
    <t>Paid</t>
  </si>
  <si>
    <t>Still to pay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</si>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</sst>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2">
    <numFmt numFmtId="164" formatCode="[$$-409]#,##0.00;\-[$$-409]#,##0.00"/>
    <numFmt numFmtId="165" formatCode="[$$-409]#,##0.00;\-[$$-409]#,##0.00;&quot;&quot;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2" xfId="0" applyBorder="1" applyAlignment="1" applyProtection="1">
      <alignment vertical="center"/>
      <protection locked="0"/>
    </xf>
    <xf numFmtId="1" fontId="0" fillId="0" borderId="2" xfId="0" applyNumberFormat="1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65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3">
    <dxf>
      <fill>
        <patternFill>
          <bgColor rgb="FFE3EAFB"/>
        </patternFill>
      </fill>
    </dxf>
    <dxf>
      <fill>
        <patternFill>
          <bgColor rgb="FFF2F2F2"/>
        </patternFill>
      </fill>
    </dxf>
    <dxf>
      <fill>
        <patternFill>
          <bgColor rgb="FFFBE4E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44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6.7109375" customWidth="1"/>
    <col min="2" max="2" width="16.7109375" customWidth="1"/>
    <col min="3" max="4" width="14.7109375" customWidth="1"/>
    <col min="5" max="5" width="12.7109375" customWidth="1"/>
    <col min="6" max="17" width="7.28515625" customWidth="1"/>
    <col min="18" max="18" width="15.7109375" customWidth="1"/>
    <col min="19" max="32" width="8.7109375" hidden="1" customWidth="1"/>
  </cols>
  <sheetData>
    <row r="1" spans="1:32" ht="24" customHeight="1">
      <c r="A1" s="1" t="s">
        <v>0</v>
      </c>
    </row>
    <row r="2" spans="1:32">
      <c r="A2" s="2" t="s">
        <v>1</v>
      </c>
    </row>
    <row r="4" spans="1:32" ht="3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32">
      <c r="A5" s="4"/>
      <c r="B5" s="4"/>
      <c r="C5" s="4"/>
      <c r="D5" s="5"/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>
        <f>SUMPRODUCT($E5*(F5:Q5="✓")*(U5:AF5))</f>
        <v>0.0</v>
      </c>
      <c r="S5" s="9">
        <f>IF($C5="",1,IFERROR(MATCH($C5,$F$4:$Q$4,0),1))</f>
        <v>1.0</v>
      </c>
      <c r="T5" s="9">
        <f>IF($B5="Every 2 months",2,IF($B5="Quarterly",3,IF($B5="Twice a year",6,IF($B5="Yearly",12,1))))</f>
        <v>1.0</v>
      </c>
      <c r="U5" s="9">
        <f>IF(AND($E5&gt;0,1&gt;=$S5,MOD(1-$S5,$T5)=0),1,0)</f>
        <v>0.0</v>
      </c>
      <c r="V5" s="9">
        <f>IF(AND($E5&gt;0,2&gt;=$S5,MOD(2-$S5,$T5)=0),1,0)</f>
        <v>0.0</v>
      </c>
      <c r="W5" s="9">
        <f>IF(AND($E5&gt;0,3&gt;=$S5,MOD(3-$S5,$T5)=0),1,0)</f>
        <v>0.0</v>
      </c>
      <c r="X5" s="9">
        <f>IF(AND($E5&gt;0,4&gt;=$S5,MOD(4-$S5,$T5)=0),1,0)</f>
        <v>0.0</v>
      </c>
      <c r="Y5" s="9">
        <f>IF(AND($E5&gt;0,5&gt;=$S5,MOD(5-$S5,$T5)=0),1,0)</f>
        <v>0.0</v>
      </c>
      <c r="Z5" s="9">
        <f>IF(AND($E5&gt;0,6&gt;=$S5,MOD(6-$S5,$T5)=0),1,0)</f>
        <v>0.0</v>
      </c>
      <c r="AA5" s="9">
        <f>IF(AND($E5&gt;0,7&gt;=$S5,MOD(7-$S5,$T5)=0),1,0)</f>
        <v>0.0</v>
      </c>
      <c r="AB5" s="9">
        <f>IF(AND($E5&gt;0,8&gt;=$S5,MOD(8-$S5,$T5)=0),1,0)</f>
        <v>0.0</v>
      </c>
      <c r="AC5" s="9">
        <f>IF(AND($E5&gt;0,9&gt;=$S5,MOD(9-$S5,$T5)=0),1,0)</f>
        <v>0.0</v>
      </c>
      <c r="AD5" s="9">
        <f>IF(AND($E5&gt;0,10&gt;=$S5,MOD(10-$S5,$T5)=0),1,0)</f>
        <v>0.0</v>
      </c>
      <c r="AE5" s="9">
        <f>IF(AND($E5&gt;0,11&gt;=$S5,MOD(11-$S5,$T5)=0),1,0)</f>
        <v>0.0</v>
      </c>
      <c r="AF5" s="9">
        <f>IF(AND($E5&gt;0,12&gt;=$S5,MOD(12-$S5,$T5)=0),1,0)</f>
        <v>0.0</v>
      </c>
    </row>
    <row r="6" spans="1:32">
      <c r="A6" s="4"/>
      <c r="B6" s="4"/>
      <c r="C6" s="4"/>
      <c r="D6" s="5"/>
      <c r="E6" s="6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8">
        <f>SUMPRODUCT($E6*(F6:Q6="✓")*(U6:AF6))</f>
        <v>0.0</v>
      </c>
      <c r="S6" s="9">
        <f>IF($C6="",1,IFERROR(MATCH($C6,$F$4:$Q$4,0),1))</f>
        <v>1.0</v>
      </c>
      <c r="T6" s="9">
        <f>IF($B6="Every 2 months",2,IF($B6="Quarterly",3,IF($B6="Twice a year",6,IF($B6="Yearly",12,1))))</f>
        <v>1.0</v>
      </c>
      <c r="U6" s="9">
        <f>IF(AND($E6&gt;0,1&gt;=$S6,MOD(1-$S6,$T6)=0),1,0)</f>
        <v>0.0</v>
      </c>
      <c r="V6" s="9">
        <f>IF(AND($E6&gt;0,2&gt;=$S6,MOD(2-$S6,$T6)=0),1,0)</f>
        <v>0.0</v>
      </c>
      <c r="W6" s="9">
        <f>IF(AND($E6&gt;0,3&gt;=$S6,MOD(3-$S6,$T6)=0),1,0)</f>
        <v>0.0</v>
      </c>
      <c r="X6" s="9">
        <f>IF(AND($E6&gt;0,4&gt;=$S6,MOD(4-$S6,$T6)=0),1,0)</f>
        <v>0.0</v>
      </c>
      <c r="Y6" s="9">
        <f>IF(AND($E6&gt;0,5&gt;=$S6,MOD(5-$S6,$T6)=0),1,0)</f>
        <v>0.0</v>
      </c>
      <c r="Z6" s="9">
        <f>IF(AND($E6&gt;0,6&gt;=$S6,MOD(6-$S6,$T6)=0),1,0)</f>
        <v>0.0</v>
      </c>
      <c r="AA6" s="9">
        <f>IF(AND($E6&gt;0,7&gt;=$S6,MOD(7-$S6,$T6)=0),1,0)</f>
        <v>0.0</v>
      </c>
      <c r="AB6" s="9">
        <f>IF(AND($E6&gt;0,8&gt;=$S6,MOD(8-$S6,$T6)=0),1,0)</f>
        <v>0.0</v>
      </c>
      <c r="AC6" s="9">
        <f>IF(AND($E6&gt;0,9&gt;=$S6,MOD(9-$S6,$T6)=0),1,0)</f>
        <v>0.0</v>
      </c>
      <c r="AD6" s="9">
        <f>IF(AND($E6&gt;0,10&gt;=$S6,MOD(10-$S6,$T6)=0),1,0)</f>
        <v>0.0</v>
      </c>
      <c r="AE6" s="9">
        <f>IF(AND($E6&gt;0,11&gt;=$S6,MOD(11-$S6,$T6)=0),1,0)</f>
        <v>0.0</v>
      </c>
      <c r="AF6" s="9">
        <f>IF(AND($E6&gt;0,12&gt;=$S6,MOD(12-$S6,$T6)=0),1,0)</f>
        <v>0.0</v>
      </c>
    </row>
    <row r="7" spans="1:32">
      <c r="A7" s="4"/>
      <c r="B7" s="4"/>
      <c r="C7" s="4"/>
      <c r="D7" s="5"/>
      <c r="E7" s="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>
        <f>SUMPRODUCT($E7*(F7:Q7="✓")*(U7:AF7))</f>
        <v>0.0</v>
      </c>
      <c r="S7" s="9">
        <f>IF($C7="",1,IFERROR(MATCH($C7,$F$4:$Q$4,0),1))</f>
        <v>1.0</v>
      </c>
      <c r="T7" s="9">
        <f>IF($B7="Every 2 months",2,IF($B7="Quarterly",3,IF($B7="Twice a year",6,IF($B7="Yearly",12,1))))</f>
        <v>1.0</v>
      </c>
      <c r="U7" s="9">
        <f>IF(AND($E7&gt;0,1&gt;=$S7,MOD(1-$S7,$T7)=0),1,0)</f>
        <v>0.0</v>
      </c>
      <c r="V7" s="9">
        <f>IF(AND($E7&gt;0,2&gt;=$S7,MOD(2-$S7,$T7)=0),1,0)</f>
        <v>0.0</v>
      </c>
      <c r="W7" s="9">
        <f>IF(AND($E7&gt;0,3&gt;=$S7,MOD(3-$S7,$T7)=0),1,0)</f>
        <v>0.0</v>
      </c>
      <c r="X7" s="9">
        <f>IF(AND($E7&gt;0,4&gt;=$S7,MOD(4-$S7,$T7)=0),1,0)</f>
        <v>0.0</v>
      </c>
      <c r="Y7" s="9">
        <f>IF(AND($E7&gt;0,5&gt;=$S7,MOD(5-$S7,$T7)=0),1,0)</f>
        <v>0.0</v>
      </c>
      <c r="Z7" s="9">
        <f>IF(AND($E7&gt;0,6&gt;=$S7,MOD(6-$S7,$T7)=0),1,0)</f>
        <v>0.0</v>
      </c>
      <c r="AA7" s="9">
        <f>IF(AND($E7&gt;0,7&gt;=$S7,MOD(7-$S7,$T7)=0),1,0)</f>
        <v>0.0</v>
      </c>
      <c r="AB7" s="9">
        <f>IF(AND($E7&gt;0,8&gt;=$S7,MOD(8-$S7,$T7)=0),1,0)</f>
        <v>0.0</v>
      </c>
      <c r="AC7" s="9">
        <f>IF(AND($E7&gt;0,9&gt;=$S7,MOD(9-$S7,$T7)=0),1,0)</f>
        <v>0.0</v>
      </c>
      <c r="AD7" s="9">
        <f>IF(AND($E7&gt;0,10&gt;=$S7,MOD(10-$S7,$T7)=0),1,0)</f>
        <v>0.0</v>
      </c>
      <c r="AE7" s="9">
        <f>IF(AND($E7&gt;0,11&gt;=$S7,MOD(11-$S7,$T7)=0),1,0)</f>
        <v>0.0</v>
      </c>
      <c r="AF7" s="9">
        <f>IF(AND($E7&gt;0,12&gt;=$S7,MOD(12-$S7,$T7)=0),1,0)</f>
        <v>0.0</v>
      </c>
    </row>
    <row r="8" spans="1:32">
      <c r="A8" s="4"/>
      <c r="B8" s="4"/>
      <c r="C8" s="4"/>
      <c r="D8" s="5"/>
      <c r="E8" s="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>
        <f>SUMPRODUCT($E8*(F8:Q8="✓")*(U8:AF8))</f>
        <v>0.0</v>
      </c>
      <c r="S8" s="9">
        <f>IF($C8="",1,IFERROR(MATCH($C8,$F$4:$Q$4,0),1))</f>
        <v>1.0</v>
      </c>
      <c r="T8" s="9">
        <f>IF($B8="Every 2 months",2,IF($B8="Quarterly",3,IF($B8="Twice a year",6,IF($B8="Yearly",12,1))))</f>
        <v>1.0</v>
      </c>
      <c r="U8" s="9">
        <f>IF(AND($E8&gt;0,1&gt;=$S8,MOD(1-$S8,$T8)=0),1,0)</f>
        <v>0.0</v>
      </c>
      <c r="V8" s="9">
        <f>IF(AND($E8&gt;0,2&gt;=$S8,MOD(2-$S8,$T8)=0),1,0)</f>
        <v>0.0</v>
      </c>
      <c r="W8" s="9">
        <f>IF(AND($E8&gt;0,3&gt;=$S8,MOD(3-$S8,$T8)=0),1,0)</f>
        <v>0.0</v>
      </c>
      <c r="X8" s="9">
        <f>IF(AND($E8&gt;0,4&gt;=$S8,MOD(4-$S8,$T8)=0),1,0)</f>
        <v>0.0</v>
      </c>
      <c r="Y8" s="9">
        <f>IF(AND($E8&gt;0,5&gt;=$S8,MOD(5-$S8,$T8)=0),1,0)</f>
        <v>0.0</v>
      </c>
      <c r="Z8" s="9">
        <f>IF(AND($E8&gt;0,6&gt;=$S8,MOD(6-$S8,$T8)=0),1,0)</f>
        <v>0.0</v>
      </c>
      <c r="AA8" s="9">
        <f>IF(AND($E8&gt;0,7&gt;=$S8,MOD(7-$S8,$T8)=0),1,0)</f>
        <v>0.0</v>
      </c>
      <c r="AB8" s="9">
        <f>IF(AND($E8&gt;0,8&gt;=$S8,MOD(8-$S8,$T8)=0),1,0)</f>
        <v>0.0</v>
      </c>
      <c r="AC8" s="9">
        <f>IF(AND($E8&gt;0,9&gt;=$S8,MOD(9-$S8,$T8)=0),1,0)</f>
        <v>0.0</v>
      </c>
      <c r="AD8" s="9">
        <f>IF(AND($E8&gt;0,10&gt;=$S8,MOD(10-$S8,$T8)=0),1,0)</f>
        <v>0.0</v>
      </c>
      <c r="AE8" s="9">
        <f>IF(AND($E8&gt;0,11&gt;=$S8,MOD(11-$S8,$T8)=0),1,0)</f>
        <v>0.0</v>
      </c>
      <c r="AF8" s="9">
        <f>IF(AND($E8&gt;0,12&gt;=$S8,MOD(12-$S8,$T8)=0),1,0)</f>
        <v>0.0</v>
      </c>
    </row>
    <row r="9" spans="1:32">
      <c r="A9" s="4"/>
      <c r="B9" s="4"/>
      <c r="C9" s="4"/>
      <c r="D9" s="5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8">
        <f>SUMPRODUCT($E9*(F9:Q9="✓")*(U9:AF9))</f>
        <v>0.0</v>
      </c>
      <c r="S9" s="9">
        <f>IF($C9="",1,IFERROR(MATCH($C9,$F$4:$Q$4,0),1))</f>
        <v>1.0</v>
      </c>
      <c r="T9" s="9">
        <f>IF($B9="Every 2 months",2,IF($B9="Quarterly",3,IF($B9="Twice a year",6,IF($B9="Yearly",12,1))))</f>
        <v>1.0</v>
      </c>
      <c r="U9" s="9">
        <f>IF(AND($E9&gt;0,1&gt;=$S9,MOD(1-$S9,$T9)=0),1,0)</f>
        <v>0.0</v>
      </c>
      <c r="V9" s="9">
        <f>IF(AND($E9&gt;0,2&gt;=$S9,MOD(2-$S9,$T9)=0),1,0)</f>
        <v>0.0</v>
      </c>
      <c r="W9" s="9">
        <f>IF(AND($E9&gt;0,3&gt;=$S9,MOD(3-$S9,$T9)=0),1,0)</f>
        <v>0.0</v>
      </c>
      <c r="X9" s="9">
        <f>IF(AND($E9&gt;0,4&gt;=$S9,MOD(4-$S9,$T9)=0),1,0)</f>
        <v>0.0</v>
      </c>
      <c r="Y9" s="9">
        <f>IF(AND($E9&gt;0,5&gt;=$S9,MOD(5-$S9,$T9)=0),1,0)</f>
        <v>0.0</v>
      </c>
      <c r="Z9" s="9">
        <f>IF(AND($E9&gt;0,6&gt;=$S9,MOD(6-$S9,$T9)=0),1,0)</f>
        <v>0.0</v>
      </c>
      <c r="AA9" s="9">
        <f>IF(AND($E9&gt;0,7&gt;=$S9,MOD(7-$S9,$T9)=0),1,0)</f>
        <v>0.0</v>
      </c>
      <c r="AB9" s="9">
        <f>IF(AND($E9&gt;0,8&gt;=$S9,MOD(8-$S9,$T9)=0),1,0)</f>
        <v>0.0</v>
      </c>
      <c r="AC9" s="9">
        <f>IF(AND($E9&gt;0,9&gt;=$S9,MOD(9-$S9,$T9)=0),1,0)</f>
        <v>0.0</v>
      </c>
      <c r="AD9" s="9">
        <f>IF(AND($E9&gt;0,10&gt;=$S9,MOD(10-$S9,$T9)=0),1,0)</f>
        <v>0.0</v>
      </c>
      <c r="AE9" s="9">
        <f>IF(AND($E9&gt;0,11&gt;=$S9,MOD(11-$S9,$T9)=0),1,0)</f>
        <v>0.0</v>
      </c>
      <c r="AF9" s="9">
        <f>IF(AND($E9&gt;0,12&gt;=$S9,MOD(12-$S9,$T9)=0),1,0)</f>
        <v>0.0</v>
      </c>
    </row>
    <row r="10" spans="1:32">
      <c r="A10" s="4"/>
      <c r="B10" s="4"/>
      <c r="C10" s="4"/>
      <c r="D10" s="5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>
        <f>SUMPRODUCT($E10*(F10:Q10="✓")*(U10:AF10))</f>
        <v>0.0</v>
      </c>
      <c r="S10" s="9">
        <f>IF($C10="",1,IFERROR(MATCH($C10,$F$4:$Q$4,0),1))</f>
        <v>1.0</v>
      </c>
      <c r="T10" s="9">
        <f>IF($B10="Every 2 months",2,IF($B10="Quarterly",3,IF($B10="Twice a year",6,IF($B10="Yearly",12,1))))</f>
        <v>1.0</v>
      </c>
      <c r="U10" s="9">
        <f>IF(AND($E10&gt;0,1&gt;=$S10,MOD(1-$S10,$T10)=0),1,0)</f>
        <v>0.0</v>
      </c>
      <c r="V10" s="9">
        <f>IF(AND($E10&gt;0,2&gt;=$S10,MOD(2-$S10,$T10)=0),1,0)</f>
        <v>0.0</v>
      </c>
      <c r="W10" s="9">
        <f>IF(AND($E10&gt;0,3&gt;=$S10,MOD(3-$S10,$T10)=0),1,0)</f>
        <v>0.0</v>
      </c>
      <c r="X10" s="9">
        <f>IF(AND($E10&gt;0,4&gt;=$S10,MOD(4-$S10,$T10)=0),1,0)</f>
        <v>0.0</v>
      </c>
      <c r="Y10" s="9">
        <f>IF(AND($E10&gt;0,5&gt;=$S10,MOD(5-$S10,$T10)=0),1,0)</f>
        <v>0.0</v>
      </c>
      <c r="Z10" s="9">
        <f>IF(AND($E10&gt;0,6&gt;=$S10,MOD(6-$S10,$T10)=0),1,0)</f>
        <v>0.0</v>
      </c>
      <c r="AA10" s="9">
        <f>IF(AND($E10&gt;0,7&gt;=$S10,MOD(7-$S10,$T10)=0),1,0)</f>
        <v>0.0</v>
      </c>
      <c r="AB10" s="9">
        <f>IF(AND($E10&gt;0,8&gt;=$S10,MOD(8-$S10,$T10)=0),1,0)</f>
        <v>0.0</v>
      </c>
      <c r="AC10" s="9">
        <f>IF(AND($E10&gt;0,9&gt;=$S10,MOD(9-$S10,$T10)=0),1,0)</f>
        <v>0.0</v>
      </c>
      <c r="AD10" s="9">
        <f>IF(AND($E10&gt;0,10&gt;=$S10,MOD(10-$S10,$T10)=0),1,0)</f>
        <v>0.0</v>
      </c>
      <c r="AE10" s="9">
        <f>IF(AND($E10&gt;0,11&gt;=$S10,MOD(11-$S10,$T10)=0),1,0)</f>
        <v>0.0</v>
      </c>
      <c r="AF10" s="9">
        <f>IF(AND($E10&gt;0,12&gt;=$S10,MOD(12-$S10,$T10)=0),1,0)</f>
        <v>0.0</v>
      </c>
    </row>
    <row r="11" spans="1:32">
      <c r="A11" s="4"/>
      <c r="B11" s="4"/>
      <c r="C11" s="4"/>
      <c r="D11" s="5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8">
        <f>SUMPRODUCT($E11*(F11:Q11="✓")*(U11:AF11))</f>
        <v>0.0</v>
      </c>
      <c r="S11" s="9">
        <f>IF($C11="",1,IFERROR(MATCH($C11,$F$4:$Q$4,0),1))</f>
        <v>1.0</v>
      </c>
      <c r="T11" s="9">
        <f>IF($B11="Every 2 months",2,IF($B11="Quarterly",3,IF($B11="Twice a year",6,IF($B11="Yearly",12,1))))</f>
        <v>1.0</v>
      </c>
      <c r="U11" s="9">
        <f>IF(AND($E11&gt;0,1&gt;=$S11,MOD(1-$S11,$T11)=0),1,0)</f>
        <v>0.0</v>
      </c>
      <c r="V11" s="9">
        <f>IF(AND($E11&gt;0,2&gt;=$S11,MOD(2-$S11,$T11)=0),1,0)</f>
        <v>0.0</v>
      </c>
      <c r="W11" s="9">
        <f>IF(AND($E11&gt;0,3&gt;=$S11,MOD(3-$S11,$T11)=0),1,0)</f>
        <v>0.0</v>
      </c>
      <c r="X11" s="9">
        <f>IF(AND($E11&gt;0,4&gt;=$S11,MOD(4-$S11,$T11)=0),1,0)</f>
        <v>0.0</v>
      </c>
      <c r="Y11" s="9">
        <f>IF(AND($E11&gt;0,5&gt;=$S11,MOD(5-$S11,$T11)=0),1,0)</f>
        <v>0.0</v>
      </c>
      <c r="Z11" s="9">
        <f>IF(AND($E11&gt;0,6&gt;=$S11,MOD(6-$S11,$T11)=0),1,0)</f>
        <v>0.0</v>
      </c>
      <c r="AA11" s="9">
        <f>IF(AND($E11&gt;0,7&gt;=$S11,MOD(7-$S11,$T11)=0),1,0)</f>
        <v>0.0</v>
      </c>
      <c r="AB11" s="9">
        <f>IF(AND($E11&gt;0,8&gt;=$S11,MOD(8-$S11,$T11)=0),1,0)</f>
        <v>0.0</v>
      </c>
      <c r="AC11" s="9">
        <f>IF(AND($E11&gt;0,9&gt;=$S11,MOD(9-$S11,$T11)=0),1,0)</f>
        <v>0.0</v>
      </c>
      <c r="AD11" s="9">
        <f>IF(AND($E11&gt;0,10&gt;=$S11,MOD(10-$S11,$T11)=0),1,0)</f>
        <v>0.0</v>
      </c>
      <c r="AE11" s="9">
        <f>IF(AND($E11&gt;0,11&gt;=$S11,MOD(11-$S11,$T11)=0),1,0)</f>
        <v>0.0</v>
      </c>
      <c r="AF11" s="9">
        <f>IF(AND($E11&gt;0,12&gt;=$S11,MOD(12-$S11,$T11)=0),1,0)</f>
        <v>0.0</v>
      </c>
    </row>
    <row r="12" spans="1:32">
      <c r="A12" s="4"/>
      <c r="B12" s="4"/>
      <c r="C12" s="4"/>
      <c r="D12" s="5"/>
      <c r="E12" s="6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8">
        <f>SUMPRODUCT($E12*(F12:Q12="✓")*(U12:AF12))</f>
        <v>0.0</v>
      </c>
      <c r="S12" s="9">
        <f>IF($C12="",1,IFERROR(MATCH($C12,$F$4:$Q$4,0),1))</f>
        <v>1.0</v>
      </c>
      <c r="T12" s="9">
        <f>IF($B12="Every 2 months",2,IF($B12="Quarterly",3,IF($B12="Twice a year",6,IF($B12="Yearly",12,1))))</f>
        <v>1.0</v>
      </c>
      <c r="U12" s="9">
        <f>IF(AND($E12&gt;0,1&gt;=$S12,MOD(1-$S12,$T12)=0),1,0)</f>
        <v>0.0</v>
      </c>
      <c r="V12" s="9">
        <f>IF(AND($E12&gt;0,2&gt;=$S12,MOD(2-$S12,$T12)=0),1,0)</f>
        <v>0.0</v>
      </c>
      <c r="W12" s="9">
        <f>IF(AND($E12&gt;0,3&gt;=$S12,MOD(3-$S12,$T12)=0),1,0)</f>
        <v>0.0</v>
      </c>
      <c r="X12" s="9">
        <f>IF(AND($E12&gt;0,4&gt;=$S12,MOD(4-$S12,$T12)=0),1,0)</f>
        <v>0.0</v>
      </c>
      <c r="Y12" s="9">
        <f>IF(AND($E12&gt;0,5&gt;=$S12,MOD(5-$S12,$T12)=0),1,0)</f>
        <v>0.0</v>
      </c>
      <c r="Z12" s="9">
        <f>IF(AND($E12&gt;0,6&gt;=$S12,MOD(6-$S12,$T12)=0),1,0)</f>
        <v>0.0</v>
      </c>
      <c r="AA12" s="9">
        <f>IF(AND($E12&gt;0,7&gt;=$S12,MOD(7-$S12,$T12)=0),1,0)</f>
        <v>0.0</v>
      </c>
      <c r="AB12" s="9">
        <f>IF(AND($E12&gt;0,8&gt;=$S12,MOD(8-$S12,$T12)=0),1,0)</f>
        <v>0.0</v>
      </c>
      <c r="AC12" s="9">
        <f>IF(AND($E12&gt;0,9&gt;=$S12,MOD(9-$S12,$T12)=0),1,0)</f>
        <v>0.0</v>
      </c>
      <c r="AD12" s="9">
        <f>IF(AND($E12&gt;0,10&gt;=$S12,MOD(10-$S12,$T12)=0),1,0)</f>
        <v>0.0</v>
      </c>
      <c r="AE12" s="9">
        <f>IF(AND($E12&gt;0,11&gt;=$S12,MOD(11-$S12,$T12)=0),1,0)</f>
        <v>0.0</v>
      </c>
      <c r="AF12" s="9">
        <f>IF(AND($E12&gt;0,12&gt;=$S12,MOD(12-$S12,$T12)=0),1,0)</f>
        <v>0.0</v>
      </c>
    </row>
    <row r="13" spans="1:32">
      <c r="A13" s="4"/>
      <c r="B13" s="4"/>
      <c r="C13" s="4"/>
      <c r="D13" s="5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8">
        <f>SUMPRODUCT($E13*(F13:Q13="✓")*(U13:AF13))</f>
        <v>0.0</v>
      </c>
      <c r="S13" s="9">
        <f>IF($C13="",1,IFERROR(MATCH($C13,$F$4:$Q$4,0),1))</f>
        <v>1.0</v>
      </c>
      <c r="T13" s="9">
        <f>IF($B13="Every 2 months",2,IF($B13="Quarterly",3,IF($B13="Twice a year",6,IF($B13="Yearly",12,1))))</f>
        <v>1.0</v>
      </c>
      <c r="U13" s="9">
        <f>IF(AND($E13&gt;0,1&gt;=$S13,MOD(1-$S13,$T13)=0),1,0)</f>
        <v>0.0</v>
      </c>
      <c r="V13" s="9">
        <f>IF(AND($E13&gt;0,2&gt;=$S13,MOD(2-$S13,$T13)=0),1,0)</f>
        <v>0.0</v>
      </c>
      <c r="W13" s="9">
        <f>IF(AND($E13&gt;0,3&gt;=$S13,MOD(3-$S13,$T13)=0),1,0)</f>
        <v>0.0</v>
      </c>
      <c r="X13" s="9">
        <f>IF(AND($E13&gt;0,4&gt;=$S13,MOD(4-$S13,$T13)=0),1,0)</f>
        <v>0.0</v>
      </c>
      <c r="Y13" s="9">
        <f>IF(AND($E13&gt;0,5&gt;=$S13,MOD(5-$S13,$T13)=0),1,0)</f>
        <v>0.0</v>
      </c>
      <c r="Z13" s="9">
        <f>IF(AND($E13&gt;0,6&gt;=$S13,MOD(6-$S13,$T13)=0),1,0)</f>
        <v>0.0</v>
      </c>
      <c r="AA13" s="9">
        <f>IF(AND($E13&gt;0,7&gt;=$S13,MOD(7-$S13,$T13)=0),1,0)</f>
        <v>0.0</v>
      </c>
      <c r="AB13" s="9">
        <f>IF(AND($E13&gt;0,8&gt;=$S13,MOD(8-$S13,$T13)=0),1,0)</f>
        <v>0.0</v>
      </c>
      <c r="AC13" s="9">
        <f>IF(AND($E13&gt;0,9&gt;=$S13,MOD(9-$S13,$T13)=0),1,0)</f>
        <v>0.0</v>
      </c>
      <c r="AD13" s="9">
        <f>IF(AND($E13&gt;0,10&gt;=$S13,MOD(10-$S13,$T13)=0),1,0)</f>
        <v>0.0</v>
      </c>
      <c r="AE13" s="9">
        <f>IF(AND($E13&gt;0,11&gt;=$S13,MOD(11-$S13,$T13)=0),1,0)</f>
        <v>0.0</v>
      </c>
      <c r="AF13" s="9">
        <f>IF(AND($E13&gt;0,12&gt;=$S13,MOD(12-$S13,$T13)=0),1,0)</f>
        <v>0.0</v>
      </c>
    </row>
    <row r="14" spans="1:32">
      <c r="A14" s="4"/>
      <c r="B14" s="4"/>
      <c r="C14" s="4"/>
      <c r="D14" s="5"/>
      <c r="E14" s="6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>
        <f>SUMPRODUCT($E14*(F14:Q14="✓")*(U14:AF14))</f>
        <v>0.0</v>
      </c>
      <c r="S14" s="9">
        <f>IF($C14="",1,IFERROR(MATCH($C14,$F$4:$Q$4,0),1))</f>
        <v>1.0</v>
      </c>
      <c r="T14" s="9">
        <f>IF($B14="Every 2 months",2,IF($B14="Quarterly",3,IF($B14="Twice a year",6,IF($B14="Yearly",12,1))))</f>
        <v>1.0</v>
      </c>
      <c r="U14" s="9">
        <f>IF(AND($E14&gt;0,1&gt;=$S14,MOD(1-$S14,$T14)=0),1,0)</f>
        <v>0.0</v>
      </c>
      <c r="V14" s="9">
        <f>IF(AND($E14&gt;0,2&gt;=$S14,MOD(2-$S14,$T14)=0),1,0)</f>
        <v>0.0</v>
      </c>
      <c r="W14" s="9">
        <f>IF(AND($E14&gt;0,3&gt;=$S14,MOD(3-$S14,$T14)=0),1,0)</f>
        <v>0.0</v>
      </c>
      <c r="X14" s="9">
        <f>IF(AND($E14&gt;0,4&gt;=$S14,MOD(4-$S14,$T14)=0),1,0)</f>
        <v>0.0</v>
      </c>
      <c r="Y14" s="9">
        <f>IF(AND($E14&gt;0,5&gt;=$S14,MOD(5-$S14,$T14)=0),1,0)</f>
        <v>0.0</v>
      </c>
      <c r="Z14" s="9">
        <f>IF(AND($E14&gt;0,6&gt;=$S14,MOD(6-$S14,$T14)=0),1,0)</f>
        <v>0.0</v>
      </c>
      <c r="AA14" s="9">
        <f>IF(AND($E14&gt;0,7&gt;=$S14,MOD(7-$S14,$T14)=0),1,0)</f>
        <v>0.0</v>
      </c>
      <c r="AB14" s="9">
        <f>IF(AND($E14&gt;0,8&gt;=$S14,MOD(8-$S14,$T14)=0),1,0)</f>
        <v>0.0</v>
      </c>
      <c r="AC14" s="9">
        <f>IF(AND($E14&gt;0,9&gt;=$S14,MOD(9-$S14,$T14)=0),1,0)</f>
        <v>0.0</v>
      </c>
      <c r="AD14" s="9">
        <f>IF(AND($E14&gt;0,10&gt;=$S14,MOD(10-$S14,$T14)=0),1,0)</f>
        <v>0.0</v>
      </c>
      <c r="AE14" s="9">
        <f>IF(AND($E14&gt;0,11&gt;=$S14,MOD(11-$S14,$T14)=0),1,0)</f>
        <v>0.0</v>
      </c>
      <c r="AF14" s="9">
        <f>IF(AND($E14&gt;0,12&gt;=$S14,MOD(12-$S14,$T14)=0),1,0)</f>
        <v>0.0</v>
      </c>
    </row>
    <row r="15" spans="1:32">
      <c r="A15" s="4"/>
      <c r="B15" s="4"/>
      <c r="C15" s="4"/>
      <c r="D15" s="5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8">
        <f>SUMPRODUCT($E15*(F15:Q15="✓")*(U15:AF15))</f>
        <v>0.0</v>
      </c>
      <c r="S15" s="9">
        <f>IF($C15="",1,IFERROR(MATCH($C15,$F$4:$Q$4,0),1))</f>
        <v>1.0</v>
      </c>
      <c r="T15" s="9">
        <f>IF($B15="Every 2 months",2,IF($B15="Quarterly",3,IF($B15="Twice a year",6,IF($B15="Yearly",12,1))))</f>
        <v>1.0</v>
      </c>
      <c r="U15" s="9">
        <f>IF(AND($E15&gt;0,1&gt;=$S15,MOD(1-$S15,$T15)=0),1,0)</f>
        <v>0.0</v>
      </c>
      <c r="V15" s="9">
        <f>IF(AND($E15&gt;0,2&gt;=$S15,MOD(2-$S15,$T15)=0),1,0)</f>
        <v>0.0</v>
      </c>
      <c r="W15" s="9">
        <f>IF(AND($E15&gt;0,3&gt;=$S15,MOD(3-$S15,$T15)=0),1,0)</f>
        <v>0.0</v>
      </c>
      <c r="X15" s="9">
        <f>IF(AND($E15&gt;0,4&gt;=$S15,MOD(4-$S15,$T15)=0),1,0)</f>
        <v>0.0</v>
      </c>
      <c r="Y15" s="9">
        <f>IF(AND($E15&gt;0,5&gt;=$S15,MOD(5-$S15,$T15)=0),1,0)</f>
        <v>0.0</v>
      </c>
      <c r="Z15" s="9">
        <f>IF(AND($E15&gt;0,6&gt;=$S15,MOD(6-$S15,$T15)=0),1,0)</f>
        <v>0.0</v>
      </c>
      <c r="AA15" s="9">
        <f>IF(AND($E15&gt;0,7&gt;=$S15,MOD(7-$S15,$T15)=0),1,0)</f>
        <v>0.0</v>
      </c>
      <c r="AB15" s="9">
        <f>IF(AND($E15&gt;0,8&gt;=$S15,MOD(8-$S15,$T15)=0),1,0)</f>
        <v>0.0</v>
      </c>
      <c r="AC15" s="9">
        <f>IF(AND($E15&gt;0,9&gt;=$S15,MOD(9-$S15,$T15)=0),1,0)</f>
        <v>0.0</v>
      </c>
      <c r="AD15" s="9">
        <f>IF(AND($E15&gt;0,10&gt;=$S15,MOD(10-$S15,$T15)=0),1,0)</f>
        <v>0.0</v>
      </c>
      <c r="AE15" s="9">
        <f>IF(AND($E15&gt;0,11&gt;=$S15,MOD(11-$S15,$T15)=0),1,0)</f>
        <v>0.0</v>
      </c>
      <c r="AF15" s="9">
        <f>IF(AND($E15&gt;0,12&gt;=$S15,MOD(12-$S15,$T15)=0),1,0)</f>
        <v>0.0</v>
      </c>
    </row>
    <row r="16" spans="1:32">
      <c r="A16" s="4"/>
      <c r="B16" s="4"/>
      <c r="C16" s="4"/>
      <c r="D16" s="5"/>
      <c r="E16" s="6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8">
        <f>SUMPRODUCT($E16*(F16:Q16="✓")*(U16:AF16))</f>
        <v>0.0</v>
      </c>
      <c r="S16" s="9">
        <f>IF($C16="",1,IFERROR(MATCH($C16,$F$4:$Q$4,0),1))</f>
        <v>1.0</v>
      </c>
      <c r="T16" s="9">
        <f>IF($B16="Every 2 months",2,IF($B16="Quarterly",3,IF($B16="Twice a year",6,IF($B16="Yearly",12,1))))</f>
        <v>1.0</v>
      </c>
      <c r="U16" s="9">
        <f>IF(AND($E16&gt;0,1&gt;=$S16,MOD(1-$S16,$T16)=0),1,0)</f>
        <v>0.0</v>
      </c>
      <c r="V16" s="9">
        <f>IF(AND($E16&gt;0,2&gt;=$S16,MOD(2-$S16,$T16)=0),1,0)</f>
        <v>0.0</v>
      </c>
      <c r="W16" s="9">
        <f>IF(AND($E16&gt;0,3&gt;=$S16,MOD(3-$S16,$T16)=0),1,0)</f>
        <v>0.0</v>
      </c>
      <c r="X16" s="9">
        <f>IF(AND($E16&gt;0,4&gt;=$S16,MOD(4-$S16,$T16)=0),1,0)</f>
        <v>0.0</v>
      </c>
      <c r="Y16" s="9">
        <f>IF(AND($E16&gt;0,5&gt;=$S16,MOD(5-$S16,$T16)=0),1,0)</f>
        <v>0.0</v>
      </c>
      <c r="Z16" s="9">
        <f>IF(AND($E16&gt;0,6&gt;=$S16,MOD(6-$S16,$T16)=0),1,0)</f>
        <v>0.0</v>
      </c>
      <c r="AA16" s="9">
        <f>IF(AND($E16&gt;0,7&gt;=$S16,MOD(7-$S16,$T16)=0),1,0)</f>
        <v>0.0</v>
      </c>
      <c r="AB16" s="9">
        <f>IF(AND($E16&gt;0,8&gt;=$S16,MOD(8-$S16,$T16)=0),1,0)</f>
        <v>0.0</v>
      </c>
      <c r="AC16" s="9">
        <f>IF(AND($E16&gt;0,9&gt;=$S16,MOD(9-$S16,$T16)=0),1,0)</f>
        <v>0.0</v>
      </c>
      <c r="AD16" s="9">
        <f>IF(AND($E16&gt;0,10&gt;=$S16,MOD(10-$S16,$T16)=0),1,0)</f>
        <v>0.0</v>
      </c>
      <c r="AE16" s="9">
        <f>IF(AND($E16&gt;0,11&gt;=$S16,MOD(11-$S16,$T16)=0),1,0)</f>
        <v>0.0</v>
      </c>
      <c r="AF16" s="9">
        <f>IF(AND($E16&gt;0,12&gt;=$S16,MOD(12-$S16,$T16)=0),1,0)</f>
        <v>0.0</v>
      </c>
    </row>
    <row r="17" spans="1:32">
      <c r="A17" s="4"/>
      <c r="B17" s="4"/>
      <c r="C17" s="4"/>
      <c r="D17" s="5"/>
      <c r="E17" s="6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8">
        <f>SUMPRODUCT($E17*(F17:Q17="✓")*(U17:AF17))</f>
        <v>0.0</v>
      </c>
      <c r="S17" s="9">
        <f>IF($C17="",1,IFERROR(MATCH($C17,$F$4:$Q$4,0),1))</f>
        <v>1.0</v>
      </c>
      <c r="T17" s="9">
        <f>IF($B17="Every 2 months",2,IF($B17="Quarterly",3,IF($B17="Twice a year",6,IF($B17="Yearly",12,1))))</f>
        <v>1.0</v>
      </c>
      <c r="U17" s="9">
        <f>IF(AND($E17&gt;0,1&gt;=$S17,MOD(1-$S17,$T17)=0),1,0)</f>
        <v>0.0</v>
      </c>
      <c r="V17" s="9">
        <f>IF(AND($E17&gt;0,2&gt;=$S17,MOD(2-$S17,$T17)=0),1,0)</f>
        <v>0.0</v>
      </c>
      <c r="W17" s="9">
        <f>IF(AND($E17&gt;0,3&gt;=$S17,MOD(3-$S17,$T17)=0),1,0)</f>
        <v>0.0</v>
      </c>
      <c r="X17" s="9">
        <f>IF(AND($E17&gt;0,4&gt;=$S17,MOD(4-$S17,$T17)=0),1,0)</f>
        <v>0.0</v>
      </c>
      <c r="Y17" s="9">
        <f>IF(AND($E17&gt;0,5&gt;=$S17,MOD(5-$S17,$T17)=0),1,0)</f>
        <v>0.0</v>
      </c>
      <c r="Z17" s="9">
        <f>IF(AND($E17&gt;0,6&gt;=$S17,MOD(6-$S17,$T17)=0),1,0)</f>
        <v>0.0</v>
      </c>
      <c r="AA17" s="9">
        <f>IF(AND($E17&gt;0,7&gt;=$S17,MOD(7-$S17,$T17)=0),1,0)</f>
        <v>0.0</v>
      </c>
      <c r="AB17" s="9">
        <f>IF(AND($E17&gt;0,8&gt;=$S17,MOD(8-$S17,$T17)=0),1,0)</f>
        <v>0.0</v>
      </c>
      <c r="AC17" s="9">
        <f>IF(AND($E17&gt;0,9&gt;=$S17,MOD(9-$S17,$T17)=0),1,0)</f>
        <v>0.0</v>
      </c>
      <c r="AD17" s="9">
        <f>IF(AND($E17&gt;0,10&gt;=$S17,MOD(10-$S17,$T17)=0),1,0)</f>
        <v>0.0</v>
      </c>
      <c r="AE17" s="9">
        <f>IF(AND($E17&gt;0,11&gt;=$S17,MOD(11-$S17,$T17)=0),1,0)</f>
        <v>0.0</v>
      </c>
      <c r="AF17" s="9">
        <f>IF(AND($E17&gt;0,12&gt;=$S17,MOD(12-$S17,$T17)=0),1,0)</f>
        <v>0.0</v>
      </c>
    </row>
    <row r="18" spans="1:32">
      <c r="A18" s="4"/>
      <c r="B18" s="4"/>
      <c r="C18" s="4"/>
      <c r="D18" s="5"/>
      <c r="E18" s="6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>
        <f>SUMPRODUCT($E18*(F18:Q18="✓")*(U18:AF18))</f>
        <v>0.0</v>
      </c>
      <c r="S18" s="9">
        <f>IF($C18="",1,IFERROR(MATCH($C18,$F$4:$Q$4,0),1))</f>
        <v>1.0</v>
      </c>
      <c r="T18" s="9">
        <f>IF($B18="Every 2 months",2,IF($B18="Quarterly",3,IF($B18="Twice a year",6,IF($B18="Yearly",12,1))))</f>
        <v>1.0</v>
      </c>
      <c r="U18" s="9">
        <f>IF(AND($E18&gt;0,1&gt;=$S18,MOD(1-$S18,$T18)=0),1,0)</f>
        <v>0.0</v>
      </c>
      <c r="V18" s="9">
        <f>IF(AND($E18&gt;0,2&gt;=$S18,MOD(2-$S18,$T18)=0),1,0)</f>
        <v>0.0</v>
      </c>
      <c r="W18" s="9">
        <f>IF(AND($E18&gt;0,3&gt;=$S18,MOD(3-$S18,$T18)=0),1,0)</f>
        <v>0.0</v>
      </c>
      <c r="X18" s="9">
        <f>IF(AND($E18&gt;0,4&gt;=$S18,MOD(4-$S18,$T18)=0),1,0)</f>
        <v>0.0</v>
      </c>
      <c r="Y18" s="9">
        <f>IF(AND($E18&gt;0,5&gt;=$S18,MOD(5-$S18,$T18)=0),1,0)</f>
        <v>0.0</v>
      </c>
      <c r="Z18" s="9">
        <f>IF(AND($E18&gt;0,6&gt;=$S18,MOD(6-$S18,$T18)=0),1,0)</f>
        <v>0.0</v>
      </c>
      <c r="AA18" s="9">
        <f>IF(AND($E18&gt;0,7&gt;=$S18,MOD(7-$S18,$T18)=0),1,0)</f>
        <v>0.0</v>
      </c>
      <c r="AB18" s="9">
        <f>IF(AND($E18&gt;0,8&gt;=$S18,MOD(8-$S18,$T18)=0),1,0)</f>
        <v>0.0</v>
      </c>
      <c r="AC18" s="9">
        <f>IF(AND($E18&gt;0,9&gt;=$S18,MOD(9-$S18,$T18)=0),1,0)</f>
        <v>0.0</v>
      </c>
      <c r="AD18" s="9">
        <f>IF(AND($E18&gt;0,10&gt;=$S18,MOD(10-$S18,$T18)=0),1,0)</f>
        <v>0.0</v>
      </c>
      <c r="AE18" s="9">
        <f>IF(AND($E18&gt;0,11&gt;=$S18,MOD(11-$S18,$T18)=0),1,0)</f>
        <v>0.0</v>
      </c>
      <c r="AF18" s="9">
        <f>IF(AND($E18&gt;0,12&gt;=$S18,MOD(12-$S18,$T18)=0),1,0)</f>
        <v>0.0</v>
      </c>
    </row>
    <row r="19" spans="1:32">
      <c r="A19" s="4"/>
      <c r="B19" s="4"/>
      <c r="C19" s="4"/>
      <c r="D19" s="5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8">
        <f>SUMPRODUCT($E19*(F19:Q19="✓")*(U19:AF19))</f>
        <v>0.0</v>
      </c>
      <c r="S19" s="9">
        <f>IF($C19="",1,IFERROR(MATCH($C19,$F$4:$Q$4,0),1))</f>
        <v>1.0</v>
      </c>
      <c r="T19" s="9">
        <f>IF($B19="Every 2 months",2,IF($B19="Quarterly",3,IF($B19="Twice a year",6,IF($B19="Yearly",12,1))))</f>
        <v>1.0</v>
      </c>
      <c r="U19" s="9">
        <f>IF(AND($E19&gt;0,1&gt;=$S19,MOD(1-$S19,$T19)=0),1,0)</f>
        <v>0.0</v>
      </c>
      <c r="V19" s="9">
        <f>IF(AND($E19&gt;0,2&gt;=$S19,MOD(2-$S19,$T19)=0),1,0)</f>
        <v>0.0</v>
      </c>
      <c r="W19" s="9">
        <f>IF(AND($E19&gt;0,3&gt;=$S19,MOD(3-$S19,$T19)=0),1,0)</f>
        <v>0.0</v>
      </c>
      <c r="X19" s="9">
        <f>IF(AND($E19&gt;0,4&gt;=$S19,MOD(4-$S19,$T19)=0),1,0)</f>
        <v>0.0</v>
      </c>
      <c r="Y19" s="9">
        <f>IF(AND($E19&gt;0,5&gt;=$S19,MOD(5-$S19,$T19)=0),1,0)</f>
        <v>0.0</v>
      </c>
      <c r="Z19" s="9">
        <f>IF(AND($E19&gt;0,6&gt;=$S19,MOD(6-$S19,$T19)=0),1,0)</f>
        <v>0.0</v>
      </c>
      <c r="AA19" s="9">
        <f>IF(AND($E19&gt;0,7&gt;=$S19,MOD(7-$S19,$T19)=0),1,0)</f>
        <v>0.0</v>
      </c>
      <c r="AB19" s="9">
        <f>IF(AND($E19&gt;0,8&gt;=$S19,MOD(8-$S19,$T19)=0),1,0)</f>
        <v>0.0</v>
      </c>
      <c r="AC19" s="9">
        <f>IF(AND($E19&gt;0,9&gt;=$S19,MOD(9-$S19,$T19)=0),1,0)</f>
        <v>0.0</v>
      </c>
      <c r="AD19" s="9">
        <f>IF(AND($E19&gt;0,10&gt;=$S19,MOD(10-$S19,$T19)=0),1,0)</f>
        <v>0.0</v>
      </c>
      <c r="AE19" s="9">
        <f>IF(AND($E19&gt;0,11&gt;=$S19,MOD(11-$S19,$T19)=0),1,0)</f>
        <v>0.0</v>
      </c>
      <c r="AF19" s="9">
        <f>IF(AND($E19&gt;0,12&gt;=$S19,MOD(12-$S19,$T19)=0),1,0)</f>
        <v>0.0</v>
      </c>
    </row>
    <row r="20" spans="1:32">
      <c r="A20" s="4"/>
      <c r="B20" s="4"/>
      <c r="C20" s="4"/>
      <c r="D20" s="5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8">
        <f>SUMPRODUCT($E20*(F20:Q20="✓")*(U20:AF20))</f>
        <v>0.0</v>
      </c>
      <c r="S20" s="9">
        <f>IF($C20="",1,IFERROR(MATCH($C20,$F$4:$Q$4,0),1))</f>
        <v>1.0</v>
      </c>
      <c r="T20" s="9">
        <f>IF($B20="Every 2 months",2,IF($B20="Quarterly",3,IF($B20="Twice a year",6,IF($B20="Yearly",12,1))))</f>
        <v>1.0</v>
      </c>
      <c r="U20" s="9">
        <f>IF(AND($E20&gt;0,1&gt;=$S20,MOD(1-$S20,$T20)=0),1,0)</f>
        <v>0.0</v>
      </c>
      <c r="V20" s="9">
        <f>IF(AND($E20&gt;0,2&gt;=$S20,MOD(2-$S20,$T20)=0),1,0)</f>
        <v>0.0</v>
      </c>
      <c r="W20" s="9">
        <f>IF(AND($E20&gt;0,3&gt;=$S20,MOD(3-$S20,$T20)=0),1,0)</f>
        <v>0.0</v>
      </c>
      <c r="X20" s="9">
        <f>IF(AND($E20&gt;0,4&gt;=$S20,MOD(4-$S20,$T20)=0),1,0)</f>
        <v>0.0</v>
      </c>
      <c r="Y20" s="9">
        <f>IF(AND($E20&gt;0,5&gt;=$S20,MOD(5-$S20,$T20)=0),1,0)</f>
        <v>0.0</v>
      </c>
      <c r="Z20" s="9">
        <f>IF(AND($E20&gt;0,6&gt;=$S20,MOD(6-$S20,$T20)=0),1,0)</f>
        <v>0.0</v>
      </c>
      <c r="AA20" s="9">
        <f>IF(AND($E20&gt;0,7&gt;=$S20,MOD(7-$S20,$T20)=0),1,0)</f>
        <v>0.0</v>
      </c>
      <c r="AB20" s="9">
        <f>IF(AND($E20&gt;0,8&gt;=$S20,MOD(8-$S20,$T20)=0),1,0)</f>
        <v>0.0</v>
      </c>
      <c r="AC20" s="9">
        <f>IF(AND($E20&gt;0,9&gt;=$S20,MOD(9-$S20,$T20)=0),1,0)</f>
        <v>0.0</v>
      </c>
      <c r="AD20" s="9">
        <f>IF(AND($E20&gt;0,10&gt;=$S20,MOD(10-$S20,$T20)=0),1,0)</f>
        <v>0.0</v>
      </c>
      <c r="AE20" s="9">
        <f>IF(AND($E20&gt;0,11&gt;=$S20,MOD(11-$S20,$T20)=0),1,0)</f>
        <v>0.0</v>
      </c>
      <c r="AF20" s="9">
        <f>IF(AND($E20&gt;0,12&gt;=$S20,MOD(12-$S20,$T20)=0),1,0)</f>
        <v>0.0</v>
      </c>
    </row>
    <row r="21" spans="1:32">
      <c r="A21" s="4"/>
      <c r="B21" s="4"/>
      <c r="C21" s="4"/>
      <c r="D21" s="5"/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8">
        <f>SUMPRODUCT($E21*(F21:Q21="✓")*(U21:AF21))</f>
        <v>0.0</v>
      </c>
      <c r="S21" s="9">
        <f>IF($C21="",1,IFERROR(MATCH($C21,$F$4:$Q$4,0),1))</f>
        <v>1.0</v>
      </c>
      <c r="T21" s="9">
        <f>IF($B21="Every 2 months",2,IF($B21="Quarterly",3,IF($B21="Twice a year",6,IF($B21="Yearly",12,1))))</f>
        <v>1.0</v>
      </c>
      <c r="U21" s="9">
        <f>IF(AND($E21&gt;0,1&gt;=$S21,MOD(1-$S21,$T21)=0),1,0)</f>
        <v>0.0</v>
      </c>
      <c r="V21" s="9">
        <f>IF(AND($E21&gt;0,2&gt;=$S21,MOD(2-$S21,$T21)=0),1,0)</f>
        <v>0.0</v>
      </c>
      <c r="W21" s="9">
        <f>IF(AND($E21&gt;0,3&gt;=$S21,MOD(3-$S21,$T21)=0),1,0)</f>
        <v>0.0</v>
      </c>
      <c r="X21" s="9">
        <f>IF(AND($E21&gt;0,4&gt;=$S21,MOD(4-$S21,$T21)=0),1,0)</f>
        <v>0.0</v>
      </c>
      <c r="Y21" s="9">
        <f>IF(AND($E21&gt;0,5&gt;=$S21,MOD(5-$S21,$T21)=0),1,0)</f>
        <v>0.0</v>
      </c>
      <c r="Z21" s="9">
        <f>IF(AND($E21&gt;0,6&gt;=$S21,MOD(6-$S21,$T21)=0),1,0)</f>
        <v>0.0</v>
      </c>
      <c r="AA21" s="9">
        <f>IF(AND($E21&gt;0,7&gt;=$S21,MOD(7-$S21,$T21)=0),1,0)</f>
        <v>0.0</v>
      </c>
      <c r="AB21" s="9">
        <f>IF(AND($E21&gt;0,8&gt;=$S21,MOD(8-$S21,$T21)=0),1,0)</f>
        <v>0.0</v>
      </c>
      <c r="AC21" s="9">
        <f>IF(AND($E21&gt;0,9&gt;=$S21,MOD(9-$S21,$T21)=0),1,0)</f>
        <v>0.0</v>
      </c>
      <c r="AD21" s="9">
        <f>IF(AND($E21&gt;0,10&gt;=$S21,MOD(10-$S21,$T21)=0),1,0)</f>
        <v>0.0</v>
      </c>
      <c r="AE21" s="9">
        <f>IF(AND($E21&gt;0,11&gt;=$S21,MOD(11-$S21,$T21)=0),1,0)</f>
        <v>0.0</v>
      </c>
      <c r="AF21" s="9">
        <f>IF(AND($E21&gt;0,12&gt;=$S21,MOD(12-$S21,$T21)=0),1,0)</f>
        <v>0.0</v>
      </c>
    </row>
    <row r="22" spans="1:32">
      <c r="A22" s="4"/>
      <c r="B22" s="4"/>
      <c r="C22" s="4"/>
      <c r="D22" s="5"/>
      <c r="E22" s="6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8">
        <f>SUMPRODUCT($E22*(F22:Q22="✓")*(U22:AF22))</f>
        <v>0.0</v>
      </c>
      <c r="S22" s="9">
        <f>IF($C22="",1,IFERROR(MATCH($C22,$F$4:$Q$4,0),1))</f>
        <v>1.0</v>
      </c>
      <c r="T22" s="9">
        <f>IF($B22="Every 2 months",2,IF($B22="Quarterly",3,IF($B22="Twice a year",6,IF($B22="Yearly",12,1))))</f>
        <v>1.0</v>
      </c>
      <c r="U22" s="9">
        <f>IF(AND($E22&gt;0,1&gt;=$S22,MOD(1-$S22,$T22)=0),1,0)</f>
        <v>0.0</v>
      </c>
      <c r="V22" s="9">
        <f>IF(AND($E22&gt;0,2&gt;=$S22,MOD(2-$S22,$T22)=0),1,0)</f>
        <v>0.0</v>
      </c>
      <c r="W22" s="9">
        <f>IF(AND($E22&gt;0,3&gt;=$S22,MOD(3-$S22,$T22)=0),1,0)</f>
        <v>0.0</v>
      </c>
      <c r="X22" s="9">
        <f>IF(AND($E22&gt;0,4&gt;=$S22,MOD(4-$S22,$T22)=0),1,0)</f>
        <v>0.0</v>
      </c>
      <c r="Y22" s="9">
        <f>IF(AND($E22&gt;0,5&gt;=$S22,MOD(5-$S22,$T22)=0),1,0)</f>
        <v>0.0</v>
      </c>
      <c r="Z22" s="9">
        <f>IF(AND($E22&gt;0,6&gt;=$S22,MOD(6-$S22,$T22)=0),1,0)</f>
        <v>0.0</v>
      </c>
      <c r="AA22" s="9">
        <f>IF(AND($E22&gt;0,7&gt;=$S22,MOD(7-$S22,$T22)=0),1,0)</f>
        <v>0.0</v>
      </c>
      <c r="AB22" s="9">
        <f>IF(AND($E22&gt;0,8&gt;=$S22,MOD(8-$S22,$T22)=0),1,0)</f>
        <v>0.0</v>
      </c>
      <c r="AC22" s="9">
        <f>IF(AND($E22&gt;0,9&gt;=$S22,MOD(9-$S22,$T22)=0),1,0)</f>
        <v>0.0</v>
      </c>
      <c r="AD22" s="9">
        <f>IF(AND($E22&gt;0,10&gt;=$S22,MOD(10-$S22,$T22)=0),1,0)</f>
        <v>0.0</v>
      </c>
      <c r="AE22" s="9">
        <f>IF(AND($E22&gt;0,11&gt;=$S22,MOD(11-$S22,$T22)=0),1,0)</f>
        <v>0.0</v>
      </c>
      <c r="AF22" s="9">
        <f>IF(AND($E22&gt;0,12&gt;=$S22,MOD(12-$S22,$T22)=0),1,0)</f>
        <v>0.0</v>
      </c>
    </row>
    <row r="23" spans="1:32">
      <c r="A23" s="4"/>
      <c r="B23" s="4"/>
      <c r="C23" s="4"/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8">
        <f>SUMPRODUCT($E23*(F23:Q23="✓")*(U23:AF23))</f>
        <v>0.0</v>
      </c>
      <c r="S23" s="9">
        <f>IF($C23="",1,IFERROR(MATCH($C23,$F$4:$Q$4,0),1))</f>
        <v>1.0</v>
      </c>
      <c r="T23" s="9">
        <f>IF($B23="Every 2 months",2,IF($B23="Quarterly",3,IF($B23="Twice a year",6,IF($B23="Yearly",12,1))))</f>
        <v>1.0</v>
      </c>
      <c r="U23" s="9">
        <f>IF(AND($E23&gt;0,1&gt;=$S23,MOD(1-$S23,$T23)=0),1,0)</f>
        <v>0.0</v>
      </c>
      <c r="V23" s="9">
        <f>IF(AND($E23&gt;0,2&gt;=$S23,MOD(2-$S23,$T23)=0),1,0)</f>
        <v>0.0</v>
      </c>
      <c r="W23" s="9">
        <f>IF(AND($E23&gt;0,3&gt;=$S23,MOD(3-$S23,$T23)=0),1,0)</f>
        <v>0.0</v>
      </c>
      <c r="X23" s="9">
        <f>IF(AND($E23&gt;0,4&gt;=$S23,MOD(4-$S23,$T23)=0),1,0)</f>
        <v>0.0</v>
      </c>
      <c r="Y23" s="9">
        <f>IF(AND($E23&gt;0,5&gt;=$S23,MOD(5-$S23,$T23)=0),1,0)</f>
        <v>0.0</v>
      </c>
      <c r="Z23" s="9">
        <f>IF(AND($E23&gt;0,6&gt;=$S23,MOD(6-$S23,$T23)=0),1,0)</f>
        <v>0.0</v>
      </c>
      <c r="AA23" s="9">
        <f>IF(AND($E23&gt;0,7&gt;=$S23,MOD(7-$S23,$T23)=0),1,0)</f>
        <v>0.0</v>
      </c>
      <c r="AB23" s="9">
        <f>IF(AND($E23&gt;0,8&gt;=$S23,MOD(8-$S23,$T23)=0),1,0)</f>
        <v>0.0</v>
      </c>
      <c r="AC23" s="9">
        <f>IF(AND($E23&gt;0,9&gt;=$S23,MOD(9-$S23,$T23)=0),1,0)</f>
        <v>0.0</v>
      </c>
      <c r="AD23" s="9">
        <f>IF(AND($E23&gt;0,10&gt;=$S23,MOD(10-$S23,$T23)=0),1,0)</f>
        <v>0.0</v>
      </c>
      <c r="AE23" s="9">
        <f>IF(AND($E23&gt;0,11&gt;=$S23,MOD(11-$S23,$T23)=0),1,0)</f>
        <v>0.0</v>
      </c>
      <c r="AF23" s="9">
        <f>IF(AND($E23&gt;0,12&gt;=$S23,MOD(12-$S23,$T23)=0),1,0)</f>
        <v>0.0</v>
      </c>
    </row>
    <row r="24" spans="1:32">
      <c r="A24" s="4"/>
      <c r="B24" s="4"/>
      <c r="C24" s="4"/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>
        <f>SUMPRODUCT($E24*(F24:Q24="✓")*(U24:AF24))</f>
        <v>0.0</v>
      </c>
      <c r="S24" s="9">
        <f>IF($C24="",1,IFERROR(MATCH($C24,$F$4:$Q$4,0),1))</f>
        <v>1.0</v>
      </c>
      <c r="T24" s="9">
        <f>IF($B24="Every 2 months",2,IF($B24="Quarterly",3,IF($B24="Twice a year",6,IF($B24="Yearly",12,1))))</f>
        <v>1.0</v>
      </c>
      <c r="U24" s="9">
        <f>IF(AND($E24&gt;0,1&gt;=$S24,MOD(1-$S24,$T24)=0),1,0)</f>
        <v>0.0</v>
      </c>
      <c r="V24" s="9">
        <f>IF(AND($E24&gt;0,2&gt;=$S24,MOD(2-$S24,$T24)=0),1,0)</f>
        <v>0.0</v>
      </c>
      <c r="W24" s="9">
        <f>IF(AND($E24&gt;0,3&gt;=$S24,MOD(3-$S24,$T24)=0),1,0)</f>
        <v>0.0</v>
      </c>
      <c r="X24" s="9">
        <f>IF(AND($E24&gt;0,4&gt;=$S24,MOD(4-$S24,$T24)=0),1,0)</f>
        <v>0.0</v>
      </c>
      <c r="Y24" s="9">
        <f>IF(AND($E24&gt;0,5&gt;=$S24,MOD(5-$S24,$T24)=0),1,0)</f>
        <v>0.0</v>
      </c>
      <c r="Z24" s="9">
        <f>IF(AND($E24&gt;0,6&gt;=$S24,MOD(6-$S24,$T24)=0),1,0)</f>
        <v>0.0</v>
      </c>
      <c r="AA24" s="9">
        <f>IF(AND($E24&gt;0,7&gt;=$S24,MOD(7-$S24,$T24)=0),1,0)</f>
        <v>0.0</v>
      </c>
      <c r="AB24" s="9">
        <f>IF(AND($E24&gt;0,8&gt;=$S24,MOD(8-$S24,$T24)=0),1,0)</f>
        <v>0.0</v>
      </c>
      <c r="AC24" s="9">
        <f>IF(AND($E24&gt;0,9&gt;=$S24,MOD(9-$S24,$T24)=0),1,0)</f>
        <v>0.0</v>
      </c>
      <c r="AD24" s="9">
        <f>IF(AND($E24&gt;0,10&gt;=$S24,MOD(10-$S24,$T24)=0),1,0)</f>
        <v>0.0</v>
      </c>
      <c r="AE24" s="9">
        <f>IF(AND($E24&gt;0,11&gt;=$S24,MOD(11-$S24,$T24)=0),1,0)</f>
        <v>0.0</v>
      </c>
      <c r="AF24" s="9">
        <f>IF(AND($E24&gt;0,12&gt;=$S24,MOD(12-$S24,$T24)=0),1,0)</f>
        <v>0.0</v>
      </c>
    </row>
    <row r="25" spans="1:32">
      <c r="A25" s="4"/>
      <c r="B25" s="4"/>
      <c r="C25" s="4"/>
      <c r="D25" s="5"/>
      <c r="E25" s="6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8">
        <f>SUMPRODUCT($E25*(F25:Q25="✓")*(U25:AF25))</f>
        <v>0.0</v>
      </c>
      <c r="S25" s="9">
        <f>IF($C25="",1,IFERROR(MATCH($C25,$F$4:$Q$4,0),1))</f>
        <v>1.0</v>
      </c>
      <c r="T25" s="9">
        <f>IF($B25="Every 2 months",2,IF($B25="Quarterly",3,IF($B25="Twice a year",6,IF($B25="Yearly",12,1))))</f>
        <v>1.0</v>
      </c>
      <c r="U25" s="9">
        <f>IF(AND($E25&gt;0,1&gt;=$S25,MOD(1-$S25,$T25)=0),1,0)</f>
        <v>0.0</v>
      </c>
      <c r="V25" s="9">
        <f>IF(AND($E25&gt;0,2&gt;=$S25,MOD(2-$S25,$T25)=0),1,0)</f>
        <v>0.0</v>
      </c>
      <c r="W25" s="9">
        <f>IF(AND($E25&gt;0,3&gt;=$S25,MOD(3-$S25,$T25)=0),1,0)</f>
        <v>0.0</v>
      </c>
      <c r="X25" s="9">
        <f>IF(AND($E25&gt;0,4&gt;=$S25,MOD(4-$S25,$T25)=0),1,0)</f>
        <v>0.0</v>
      </c>
      <c r="Y25" s="9">
        <f>IF(AND($E25&gt;0,5&gt;=$S25,MOD(5-$S25,$T25)=0),1,0)</f>
        <v>0.0</v>
      </c>
      <c r="Z25" s="9">
        <f>IF(AND($E25&gt;0,6&gt;=$S25,MOD(6-$S25,$T25)=0),1,0)</f>
        <v>0.0</v>
      </c>
      <c r="AA25" s="9">
        <f>IF(AND($E25&gt;0,7&gt;=$S25,MOD(7-$S25,$T25)=0),1,0)</f>
        <v>0.0</v>
      </c>
      <c r="AB25" s="9">
        <f>IF(AND($E25&gt;0,8&gt;=$S25,MOD(8-$S25,$T25)=0),1,0)</f>
        <v>0.0</v>
      </c>
      <c r="AC25" s="9">
        <f>IF(AND($E25&gt;0,9&gt;=$S25,MOD(9-$S25,$T25)=0),1,0)</f>
        <v>0.0</v>
      </c>
      <c r="AD25" s="9">
        <f>IF(AND($E25&gt;0,10&gt;=$S25,MOD(10-$S25,$T25)=0),1,0)</f>
        <v>0.0</v>
      </c>
      <c r="AE25" s="9">
        <f>IF(AND($E25&gt;0,11&gt;=$S25,MOD(11-$S25,$T25)=0),1,0)</f>
        <v>0.0</v>
      </c>
      <c r="AF25" s="9">
        <f>IF(AND($E25&gt;0,12&gt;=$S25,MOD(12-$S25,$T25)=0),1,0)</f>
        <v>0.0</v>
      </c>
    </row>
    <row r="26" spans="1:32">
      <c r="A26" s="4"/>
      <c r="B26" s="4"/>
      <c r="C26" s="4"/>
      <c r="D26" s="5"/>
      <c r="E26" s="6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8">
        <f>SUMPRODUCT($E26*(F26:Q26="✓")*(U26:AF26))</f>
        <v>0.0</v>
      </c>
      <c r="S26" s="9">
        <f>IF($C26="",1,IFERROR(MATCH($C26,$F$4:$Q$4,0),1))</f>
        <v>1.0</v>
      </c>
      <c r="T26" s="9">
        <f>IF($B26="Every 2 months",2,IF($B26="Quarterly",3,IF($B26="Twice a year",6,IF($B26="Yearly",12,1))))</f>
        <v>1.0</v>
      </c>
      <c r="U26" s="9">
        <f>IF(AND($E26&gt;0,1&gt;=$S26,MOD(1-$S26,$T26)=0),1,0)</f>
        <v>0.0</v>
      </c>
      <c r="V26" s="9">
        <f>IF(AND($E26&gt;0,2&gt;=$S26,MOD(2-$S26,$T26)=0),1,0)</f>
        <v>0.0</v>
      </c>
      <c r="W26" s="9">
        <f>IF(AND($E26&gt;0,3&gt;=$S26,MOD(3-$S26,$T26)=0),1,0)</f>
        <v>0.0</v>
      </c>
      <c r="X26" s="9">
        <f>IF(AND($E26&gt;0,4&gt;=$S26,MOD(4-$S26,$T26)=0),1,0)</f>
        <v>0.0</v>
      </c>
      <c r="Y26" s="9">
        <f>IF(AND($E26&gt;0,5&gt;=$S26,MOD(5-$S26,$T26)=0),1,0)</f>
        <v>0.0</v>
      </c>
      <c r="Z26" s="9">
        <f>IF(AND($E26&gt;0,6&gt;=$S26,MOD(6-$S26,$T26)=0),1,0)</f>
        <v>0.0</v>
      </c>
      <c r="AA26" s="9">
        <f>IF(AND($E26&gt;0,7&gt;=$S26,MOD(7-$S26,$T26)=0),1,0)</f>
        <v>0.0</v>
      </c>
      <c r="AB26" s="9">
        <f>IF(AND($E26&gt;0,8&gt;=$S26,MOD(8-$S26,$T26)=0),1,0)</f>
        <v>0.0</v>
      </c>
      <c r="AC26" s="9">
        <f>IF(AND($E26&gt;0,9&gt;=$S26,MOD(9-$S26,$T26)=0),1,0)</f>
        <v>0.0</v>
      </c>
      <c r="AD26" s="9">
        <f>IF(AND($E26&gt;0,10&gt;=$S26,MOD(10-$S26,$T26)=0),1,0)</f>
        <v>0.0</v>
      </c>
      <c r="AE26" s="9">
        <f>IF(AND($E26&gt;0,11&gt;=$S26,MOD(11-$S26,$T26)=0),1,0)</f>
        <v>0.0</v>
      </c>
      <c r="AF26" s="9">
        <f>IF(AND($E26&gt;0,12&gt;=$S26,MOD(12-$S26,$T26)=0),1,0)</f>
        <v>0.0</v>
      </c>
    </row>
    <row r="27" spans="1:32">
      <c r="A27" s="4"/>
      <c r="B27" s="4"/>
      <c r="C27" s="4"/>
      <c r="D27" s="5"/>
      <c r="E27" s="6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8">
        <f>SUMPRODUCT($E27*(F27:Q27="✓")*(U27:AF27))</f>
        <v>0.0</v>
      </c>
      <c r="S27" s="9">
        <f>IF($C27="",1,IFERROR(MATCH($C27,$F$4:$Q$4,0),1))</f>
        <v>1.0</v>
      </c>
      <c r="T27" s="9">
        <f>IF($B27="Every 2 months",2,IF($B27="Quarterly",3,IF($B27="Twice a year",6,IF($B27="Yearly",12,1))))</f>
        <v>1.0</v>
      </c>
      <c r="U27" s="9">
        <f>IF(AND($E27&gt;0,1&gt;=$S27,MOD(1-$S27,$T27)=0),1,0)</f>
        <v>0.0</v>
      </c>
      <c r="V27" s="9">
        <f>IF(AND($E27&gt;0,2&gt;=$S27,MOD(2-$S27,$T27)=0),1,0)</f>
        <v>0.0</v>
      </c>
      <c r="W27" s="9">
        <f>IF(AND($E27&gt;0,3&gt;=$S27,MOD(3-$S27,$T27)=0),1,0)</f>
        <v>0.0</v>
      </c>
      <c r="X27" s="9">
        <f>IF(AND($E27&gt;0,4&gt;=$S27,MOD(4-$S27,$T27)=0),1,0)</f>
        <v>0.0</v>
      </c>
      <c r="Y27" s="9">
        <f>IF(AND($E27&gt;0,5&gt;=$S27,MOD(5-$S27,$T27)=0),1,0)</f>
        <v>0.0</v>
      </c>
      <c r="Z27" s="9">
        <f>IF(AND($E27&gt;0,6&gt;=$S27,MOD(6-$S27,$T27)=0),1,0)</f>
        <v>0.0</v>
      </c>
      <c r="AA27" s="9">
        <f>IF(AND($E27&gt;0,7&gt;=$S27,MOD(7-$S27,$T27)=0),1,0)</f>
        <v>0.0</v>
      </c>
      <c r="AB27" s="9">
        <f>IF(AND($E27&gt;0,8&gt;=$S27,MOD(8-$S27,$T27)=0),1,0)</f>
        <v>0.0</v>
      </c>
      <c r="AC27" s="9">
        <f>IF(AND($E27&gt;0,9&gt;=$S27,MOD(9-$S27,$T27)=0),1,0)</f>
        <v>0.0</v>
      </c>
      <c r="AD27" s="9">
        <f>IF(AND($E27&gt;0,10&gt;=$S27,MOD(10-$S27,$T27)=0),1,0)</f>
        <v>0.0</v>
      </c>
      <c r="AE27" s="9">
        <f>IF(AND($E27&gt;0,11&gt;=$S27,MOD(11-$S27,$T27)=0),1,0)</f>
        <v>0.0</v>
      </c>
      <c r="AF27" s="9">
        <f>IF(AND($E27&gt;0,12&gt;=$S27,MOD(12-$S27,$T27)=0),1,0)</f>
        <v>0.0</v>
      </c>
    </row>
    <row r="28" spans="1:32">
      <c r="A28" s="4"/>
      <c r="B28" s="4"/>
      <c r="C28" s="4"/>
      <c r="D28" s="5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>
        <f>SUMPRODUCT($E28*(F28:Q28="✓")*(U28:AF28))</f>
        <v>0.0</v>
      </c>
      <c r="S28" s="9">
        <f>IF($C28="",1,IFERROR(MATCH($C28,$F$4:$Q$4,0),1))</f>
        <v>1.0</v>
      </c>
      <c r="T28" s="9">
        <f>IF($B28="Every 2 months",2,IF($B28="Quarterly",3,IF($B28="Twice a year",6,IF($B28="Yearly",12,1))))</f>
        <v>1.0</v>
      </c>
      <c r="U28" s="9">
        <f>IF(AND($E28&gt;0,1&gt;=$S28,MOD(1-$S28,$T28)=0),1,0)</f>
        <v>0.0</v>
      </c>
      <c r="V28" s="9">
        <f>IF(AND($E28&gt;0,2&gt;=$S28,MOD(2-$S28,$T28)=0),1,0)</f>
        <v>0.0</v>
      </c>
      <c r="W28" s="9">
        <f>IF(AND($E28&gt;0,3&gt;=$S28,MOD(3-$S28,$T28)=0),1,0)</f>
        <v>0.0</v>
      </c>
      <c r="X28" s="9">
        <f>IF(AND($E28&gt;0,4&gt;=$S28,MOD(4-$S28,$T28)=0),1,0)</f>
        <v>0.0</v>
      </c>
      <c r="Y28" s="9">
        <f>IF(AND($E28&gt;0,5&gt;=$S28,MOD(5-$S28,$T28)=0),1,0)</f>
        <v>0.0</v>
      </c>
      <c r="Z28" s="9">
        <f>IF(AND($E28&gt;0,6&gt;=$S28,MOD(6-$S28,$T28)=0),1,0)</f>
        <v>0.0</v>
      </c>
      <c r="AA28" s="9">
        <f>IF(AND($E28&gt;0,7&gt;=$S28,MOD(7-$S28,$T28)=0),1,0)</f>
        <v>0.0</v>
      </c>
      <c r="AB28" s="9">
        <f>IF(AND($E28&gt;0,8&gt;=$S28,MOD(8-$S28,$T28)=0),1,0)</f>
        <v>0.0</v>
      </c>
      <c r="AC28" s="9">
        <f>IF(AND($E28&gt;0,9&gt;=$S28,MOD(9-$S28,$T28)=0),1,0)</f>
        <v>0.0</v>
      </c>
      <c r="AD28" s="9">
        <f>IF(AND($E28&gt;0,10&gt;=$S28,MOD(10-$S28,$T28)=0),1,0)</f>
        <v>0.0</v>
      </c>
      <c r="AE28" s="9">
        <f>IF(AND($E28&gt;0,11&gt;=$S28,MOD(11-$S28,$T28)=0),1,0)</f>
        <v>0.0</v>
      </c>
      <c r="AF28" s="9">
        <f>IF(AND($E28&gt;0,12&gt;=$S28,MOD(12-$S28,$T28)=0),1,0)</f>
        <v>0.0</v>
      </c>
    </row>
    <row r="29" spans="1:32">
      <c r="A29" s="4"/>
      <c r="B29" s="4"/>
      <c r="C29" s="4"/>
      <c r="D29" s="5"/>
      <c r="E29" s="6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8">
        <f>SUMPRODUCT($E29*(F29:Q29="✓")*(U29:AF29))</f>
        <v>0.0</v>
      </c>
      <c r="S29" s="9">
        <f>IF($C29="",1,IFERROR(MATCH($C29,$F$4:$Q$4,0),1))</f>
        <v>1.0</v>
      </c>
      <c r="T29" s="9">
        <f>IF($B29="Every 2 months",2,IF($B29="Quarterly",3,IF($B29="Twice a year",6,IF($B29="Yearly",12,1))))</f>
        <v>1.0</v>
      </c>
      <c r="U29" s="9">
        <f>IF(AND($E29&gt;0,1&gt;=$S29,MOD(1-$S29,$T29)=0),1,0)</f>
        <v>0.0</v>
      </c>
      <c r="V29" s="9">
        <f>IF(AND($E29&gt;0,2&gt;=$S29,MOD(2-$S29,$T29)=0),1,0)</f>
        <v>0.0</v>
      </c>
      <c r="W29" s="9">
        <f>IF(AND($E29&gt;0,3&gt;=$S29,MOD(3-$S29,$T29)=0),1,0)</f>
        <v>0.0</v>
      </c>
      <c r="X29" s="9">
        <f>IF(AND($E29&gt;0,4&gt;=$S29,MOD(4-$S29,$T29)=0),1,0)</f>
        <v>0.0</v>
      </c>
      <c r="Y29" s="9">
        <f>IF(AND($E29&gt;0,5&gt;=$S29,MOD(5-$S29,$T29)=0),1,0)</f>
        <v>0.0</v>
      </c>
      <c r="Z29" s="9">
        <f>IF(AND($E29&gt;0,6&gt;=$S29,MOD(6-$S29,$T29)=0),1,0)</f>
        <v>0.0</v>
      </c>
      <c r="AA29" s="9">
        <f>IF(AND($E29&gt;0,7&gt;=$S29,MOD(7-$S29,$T29)=0),1,0)</f>
        <v>0.0</v>
      </c>
      <c r="AB29" s="9">
        <f>IF(AND($E29&gt;0,8&gt;=$S29,MOD(8-$S29,$T29)=0),1,0)</f>
        <v>0.0</v>
      </c>
      <c r="AC29" s="9">
        <f>IF(AND($E29&gt;0,9&gt;=$S29,MOD(9-$S29,$T29)=0),1,0)</f>
        <v>0.0</v>
      </c>
      <c r="AD29" s="9">
        <f>IF(AND($E29&gt;0,10&gt;=$S29,MOD(10-$S29,$T29)=0),1,0)</f>
        <v>0.0</v>
      </c>
      <c r="AE29" s="9">
        <f>IF(AND($E29&gt;0,11&gt;=$S29,MOD(11-$S29,$T29)=0),1,0)</f>
        <v>0.0</v>
      </c>
      <c r="AF29" s="9">
        <f>IF(AND($E29&gt;0,12&gt;=$S29,MOD(12-$S29,$T29)=0),1,0)</f>
        <v>0.0</v>
      </c>
    </row>
    <row r="31" spans="1:32" ht="20" customHeight="1">
      <c r="A31" s="3" t="s">
        <v>20</v>
      </c>
      <c r="B31" s="3" t="s">
        <v>21</v>
      </c>
      <c r="C31" s="3" t="s">
        <v>22</v>
      </c>
      <c r="D31" s="3" t="s">
        <v>23</v>
      </c>
    </row>
    <row r="32" spans="1:32">
      <c r="A32" s="10" t="s">
        <v>24</v>
      </c>
      <c r="B32" s="11">
        <f>SUMPRODUCT($E$5:$E$29,U$5:U$29)</f>
        <v>0.0</v>
      </c>
      <c r="C32" s="11">
        <f>SUMPRODUCT($E$5:$E$29*U$5:U$29*(F$5:F$29="✓"))</f>
        <v>0.0</v>
      </c>
      <c r="D32" s="11">
        <f>B32-C32</f>
        <v>0.0</v>
      </c>
    </row>
    <row r="33" spans="1:4">
      <c r="A33" s="10" t="s">
        <v>25</v>
      </c>
      <c r="B33" s="11">
        <f>SUMPRODUCT($E$5:$E$29,V$5:V$29)</f>
        <v>0.0</v>
      </c>
      <c r="C33" s="11">
        <f>SUMPRODUCT($E$5:$E$29*V$5:V$29*(G$5:G$29="✓"))</f>
        <v>0.0</v>
      </c>
      <c r="D33" s="11">
        <f>B33-C33</f>
        <v>0.0</v>
      </c>
    </row>
    <row r="34" spans="1:4">
      <c r="A34" s="10" t="s">
        <v>26</v>
      </c>
      <c r="B34" s="11">
        <f>SUMPRODUCT($E$5:$E$29,W$5:W$29)</f>
        <v>0.0</v>
      </c>
      <c r="C34" s="11">
        <f>SUMPRODUCT($E$5:$E$29*W$5:W$29*(H$5:H$29="✓"))</f>
        <v>0.0</v>
      </c>
      <c r="D34" s="11">
        <f>B34-C34</f>
        <v>0.0</v>
      </c>
    </row>
    <row r="35" spans="1:4">
      <c r="A35" s="10" t="s">
        <v>27</v>
      </c>
      <c r="B35" s="11">
        <f>SUMPRODUCT($E$5:$E$29,X$5:X$29)</f>
        <v>0.0</v>
      </c>
      <c r="C35" s="11">
        <f>SUMPRODUCT($E$5:$E$29*X$5:X$29*(I$5:I$29="✓"))</f>
        <v>0.0</v>
      </c>
      <c r="D35" s="11">
        <f>B35-C35</f>
        <v>0.0</v>
      </c>
    </row>
    <row r="36" spans="1:4">
      <c r="A36" s="10" t="s">
        <v>11</v>
      </c>
      <c r="B36" s="11">
        <f>SUMPRODUCT($E$5:$E$29,Y$5:Y$29)</f>
        <v>0.0</v>
      </c>
      <c r="C36" s="11">
        <f>SUMPRODUCT($E$5:$E$29*Y$5:Y$29*(J$5:J$29="✓"))</f>
        <v>0.0</v>
      </c>
      <c r="D36" s="11">
        <f>B36-C36</f>
        <v>0.0</v>
      </c>
    </row>
    <row r="37" spans="1:4">
      <c r="A37" s="10" t="s">
        <v>28</v>
      </c>
      <c r="B37" s="11">
        <f>SUMPRODUCT($E$5:$E$29,Z$5:Z$29)</f>
        <v>0.0</v>
      </c>
      <c r="C37" s="11">
        <f>SUMPRODUCT($E$5:$E$29*Z$5:Z$29*(K$5:K$29="✓"))</f>
        <v>0.0</v>
      </c>
      <c r="D37" s="11">
        <f>B37-C37</f>
        <v>0.0</v>
      </c>
    </row>
    <row r="38" spans="1:4">
      <c r="A38" s="10" t="s">
        <v>29</v>
      </c>
      <c r="B38" s="11">
        <f>SUMPRODUCT($E$5:$E$29,AA$5:AA$29)</f>
        <v>0.0</v>
      </c>
      <c r="C38" s="11">
        <f>SUMPRODUCT($E$5:$E$29*AA$5:AA$29*(L$5:L$29="✓"))</f>
        <v>0.0</v>
      </c>
      <c r="D38" s="11">
        <f>B38-C38</f>
        <v>0.0</v>
      </c>
    </row>
    <row r="39" spans="1:4">
      <c r="A39" s="10" t="s">
        <v>30</v>
      </c>
      <c r="B39" s="11">
        <f>SUMPRODUCT($E$5:$E$29,AB$5:AB$29)</f>
        <v>0.0</v>
      </c>
      <c r="C39" s="11">
        <f>SUMPRODUCT($E$5:$E$29*AB$5:AB$29*(M$5:M$29="✓"))</f>
        <v>0.0</v>
      </c>
      <c r="D39" s="11">
        <f>B39-C39</f>
        <v>0.0</v>
      </c>
    </row>
    <row r="40" spans="1:4">
      <c r="A40" s="10" t="s">
        <v>31</v>
      </c>
      <c r="B40" s="11">
        <f>SUMPRODUCT($E$5:$E$29,AC$5:AC$29)</f>
        <v>0.0</v>
      </c>
      <c r="C40" s="11">
        <f>SUMPRODUCT($E$5:$E$29*AC$5:AC$29*(N$5:N$29="✓"))</f>
        <v>0.0</v>
      </c>
      <c r="D40" s="11">
        <f>B40-C40</f>
        <v>0.0</v>
      </c>
    </row>
    <row r="41" spans="1:4">
      <c r="A41" s="10" t="s">
        <v>32</v>
      </c>
      <c r="B41" s="11">
        <f>SUMPRODUCT($E$5:$E$29,AD$5:AD$29)</f>
        <v>0.0</v>
      </c>
      <c r="C41" s="11">
        <f>SUMPRODUCT($E$5:$E$29*AD$5:AD$29*(O$5:O$29="✓"))</f>
        <v>0.0</v>
      </c>
      <c r="D41" s="11">
        <f>B41-C41</f>
        <v>0.0</v>
      </c>
    </row>
    <row r="42" spans="1:4">
      <c r="A42" s="10" t="s">
        <v>33</v>
      </c>
      <c r="B42" s="11">
        <f>SUMPRODUCT($E$5:$E$29,AE$5:AE$29)</f>
        <v>0.0</v>
      </c>
      <c r="C42" s="11">
        <f>SUMPRODUCT($E$5:$E$29*AE$5:AE$29*(P$5:P$29="✓"))</f>
        <v>0.0</v>
      </c>
      <c r="D42" s="11">
        <f>B42-C42</f>
        <v>0.0</v>
      </c>
    </row>
    <row r="43" spans="1:4">
      <c r="A43" s="10" t="s">
        <v>34</v>
      </c>
      <c r="B43" s="11">
        <f>SUMPRODUCT($E$5:$E$29,AF$5:AF$29)</f>
        <v>0.0</v>
      </c>
      <c r="C43" s="11">
        <f>SUMPRODUCT($E$5:$E$29*AF$5:AF$29*(Q$5:Q$29="✓"))</f>
        <v>0.0</v>
      </c>
      <c r="D43" s="11">
        <f>B43-C43</f>
        <v>0.0</v>
      </c>
    </row>
    <row r="44" spans="1:4">
      <c r="A44" s="12" t="s">
        <v>35</v>
      </c>
      <c r="B44" s="13">
        <f>SUM($B$32:$B$43)</f>
        <v>0.0</v>
      </c>
      <c r="C44" s="13">
        <f>SUM($C$32:$C$43)</f>
        <v>0.0</v>
      </c>
      <c r="D44" s="13">
        <f>SUM($D$32:$D$43)</f>
        <v>0.0</v>
      </c>
    </row>
  </sheetData>
  <sheetProtection sheet="1" objects="1" scenarios="1" formatColumns="0" formatRows="0"/>
  <conditionalFormatting sqref="F5:Q29">
    <cfRule type="expression" dxfId="0" priority="1">
      <formula>AND(F5="✓",U5=1)</formula>
    </cfRule>
    <cfRule type="expression" dxfId="1" priority="2">
      <formula>AND($E5&gt;0,U5=0)</formula>
    </cfRule>
    <cfRule type="expression" dxfId="2" priority="3">
      <formula>AND(U5=1,F5&lt;&gt;"✓",$D5&gt;0,DATE(2027,MATCH(F$4,$F$4:$Q$4,0),MIN($D5,DAY(EOMONTH(DATE(2027,MATCH(F$4,$F$4:$Q$4,0),1),0))))&lt;TODAY())</formula>
    </cfRule>
  </conditionalFormatting>
  <dataValidations count="5">
    <dataValidation type="list" allowBlank="1" showInputMessage="1" showErrorMessage="1" sqref="B5:B29">
      <formula1>"Monthly,Every 2 months,Quarterly,Twice a year,Yearly"</formula1>
    </dataValidation>
    <dataValidation type="list" allowBlank="1" showInputMessage="1" showErrorMessage="1" sqref="C5:C29">
      <formula1>"Jan,Feb,Mar,Apr,May,Jun,Jul,Aug,Sep,Oct,Nov,Dec"</formula1>
    </dataValidation>
    <dataValidation type="whole" allowBlank="1" showInputMessage="1" showErrorMessage="1" sqref="D5:D29">
      <formula1>1</formula1>
      <formula2>31</formula2>
    </dataValidation>
    <dataValidation type="decimal" operator="greaterThanOrEqual" allowBlank="1" showInputMessage="1" showErrorMessage="1" sqref="E5:E29">
      <formula1>0</formula1>
    </dataValidation>
    <dataValidation type="list" allowBlank="1" showInputMessage="1" showErrorMessage="1" sqref="F5:Q29">
      <formula1>"✓"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bill tracker</dc:title>
  <dc:subject>Excel template · Bill tracker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